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cash\Documents\Teach\A1040\ProblemSets\"/>
    </mc:Choice>
  </mc:AlternateContent>
  <bookViews>
    <workbookView xWindow="0" yWindow="0" windowWidth="18045" windowHeight="88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5" i="1" s="1"/>
  <c r="H5" i="1" s="1"/>
  <c r="E6" i="1"/>
  <c r="G6" i="1" s="1"/>
  <c r="H6" i="1" s="1"/>
  <c r="E7" i="1"/>
  <c r="G7" i="1" s="1"/>
  <c r="H7" i="1" s="1"/>
  <c r="E8" i="1"/>
  <c r="G8" i="1" s="1"/>
  <c r="H8" i="1" s="1"/>
  <c r="E9" i="1"/>
  <c r="G9" i="1" s="1"/>
  <c r="H9" i="1" s="1"/>
  <c r="E10" i="1"/>
  <c r="G10" i="1" s="1"/>
  <c r="H10" i="1" s="1"/>
  <c r="E11" i="1"/>
  <c r="G11" i="1" s="1"/>
  <c r="H11" i="1" s="1"/>
  <c r="E12" i="1"/>
  <c r="G12" i="1" s="1"/>
  <c r="H12" i="1" s="1"/>
  <c r="E13" i="1"/>
  <c r="G13" i="1" s="1"/>
  <c r="H13" i="1" s="1"/>
  <c r="E14" i="1"/>
  <c r="G14" i="1" s="1"/>
  <c r="H14" i="1" s="1"/>
  <c r="E15" i="1"/>
  <c r="G15" i="1" s="1"/>
  <c r="H15" i="1" s="1"/>
  <c r="E16" i="1"/>
  <c r="G16" i="1" s="1"/>
  <c r="H16" i="1" s="1"/>
  <c r="E17" i="1"/>
  <c r="G17" i="1" s="1"/>
  <c r="H17" i="1" s="1"/>
  <c r="E18" i="1"/>
  <c r="G18" i="1" s="1"/>
  <c r="H18" i="1" s="1"/>
  <c r="E19" i="1"/>
  <c r="G19" i="1" s="1"/>
  <c r="H19" i="1" s="1"/>
  <c r="E20" i="1"/>
  <c r="G20" i="1" s="1"/>
  <c r="H20" i="1" s="1"/>
  <c r="E21" i="1"/>
  <c r="G21" i="1" s="1"/>
  <c r="H21" i="1" s="1"/>
  <c r="E22" i="1"/>
  <c r="G22" i="1" s="1"/>
  <c r="H22" i="1" s="1"/>
  <c r="E23" i="1"/>
  <c r="G23" i="1" s="1"/>
  <c r="H23" i="1" s="1"/>
  <c r="E24" i="1"/>
  <c r="G24" i="1" s="1"/>
  <c r="H24" i="1" s="1"/>
  <c r="E25" i="1"/>
  <c r="G25" i="1" s="1"/>
  <c r="H25" i="1" s="1"/>
  <c r="E26" i="1"/>
  <c r="G26" i="1" s="1"/>
  <c r="H26" i="1" s="1"/>
  <c r="E27" i="1"/>
  <c r="G27" i="1" s="1"/>
  <c r="H27" i="1" s="1"/>
  <c r="E28" i="1"/>
  <c r="G28" i="1" s="1"/>
  <c r="H28" i="1" s="1"/>
  <c r="E29" i="1"/>
  <c r="G29" i="1" s="1"/>
  <c r="H29" i="1" s="1"/>
  <c r="E30" i="1"/>
  <c r="G30" i="1" s="1"/>
  <c r="H30" i="1" s="1"/>
  <c r="E4" i="1"/>
  <c r="G4" i="1" s="1"/>
  <c r="H4" i="1" s="1"/>
  <c r="E3" i="1"/>
  <c r="G3" i="1" s="1"/>
  <c r="H3" i="1" s="1"/>
</calcChain>
</file>

<file path=xl/sharedStrings.xml><?xml version="1.0" encoding="utf-8"?>
<sst xmlns="http://schemas.openxmlformats.org/spreadsheetml/2006/main" count="93" uniqueCount="65">
  <si>
    <t>Name</t>
  </si>
  <si>
    <t>m</t>
  </si>
  <si>
    <t>d (pc)</t>
  </si>
  <si>
    <t>T(K)</t>
  </si>
  <si>
    <t>Spectral Type</t>
  </si>
  <si>
    <t>M</t>
  </si>
  <si>
    <t>Star Type (MGW)</t>
  </si>
  <si>
    <t>Altair</t>
  </si>
  <si>
    <t>UV Ceti</t>
  </si>
  <si>
    <t>40 Eridani</t>
  </si>
  <si>
    <t>Sirius A</t>
  </si>
  <si>
    <t>Sirius B</t>
  </si>
  <si>
    <t>Procyon A</t>
  </si>
  <si>
    <t>Procyon B</t>
  </si>
  <si>
    <t>YZ Canis Minoris</t>
  </si>
  <si>
    <t>L145-141</t>
  </si>
  <si>
    <t>Wolf 359</t>
  </si>
  <si>
    <t>Proxima Centauri</t>
  </si>
  <si>
    <t>61 Cygni A</t>
  </si>
  <si>
    <t>61 Cygni B</t>
  </si>
  <si>
    <t>Antares</t>
  </si>
  <si>
    <t>Regulus</t>
  </si>
  <si>
    <t>Spica</t>
  </si>
  <si>
    <t>A7</t>
  </si>
  <si>
    <t>G0</t>
  </si>
  <si>
    <t>M0</t>
  </si>
  <si>
    <t>G8</t>
  </si>
  <si>
    <t>M6</t>
  </si>
  <si>
    <t>K2</t>
  </si>
  <si>
    <t>F8</t>
  </si>
  <si>
    <t>K1</t>
  </si>
  <si>
    <t>A1</t>
  </si>
  <si>
    <t>B0</t>
  </si>
  <si>
    <t>F5</t>
  </si>
  <si>
    <t>F2</t>
  </si>
  <si>
    <t>M4</t>
  </si>
  <si>
    <t>K3</t>
  </si>
  <si>
    <t>B5</t>
  </si>
  <si>
    <t>M8</t>
  </si>
  <si>
    <t>M5</t>
  </si>
  <si>
    <t>G2</t>
  </si>
  <si>
    <t>K5</t>
  </si>
  <si>
    <t>G6</t>
  </si>
  <si>
    <t>K7</t>
  </si>
  <si>
    <t>B8</t>
  </si>
  <si>
    <t>B7</t>
  </si>
  <si>
    <t>B1</t>
  </si>
  <si>
    <t>O9</t>
  </si>
  <si>
    <t>O5</t>
  </si>
  <si>
    <t>Luminosity</t>
  </si>
  <si>
    <t>Radius (xSun)</t>
  </si>
  <si>
    <t>W</t>
  </si>
  <si>
    <t>G</t>
  </si>
  <si>
    <r>
      <t xml:space="preserve">h </t>
    </r>
    <r>
      <rPr>
        <sz val="12"/>
        <color rgb="FF000000"/>
        <rFont val="Times New Roman"/>
        <family val="1"/>
      </rPr>
      <t>Cas A</t>
    </r>
  </si>
  <si>
    <r>
      <t xml:space="preserve">h </t>
    </r>
    <r>
      <rPr>
        <sz val="12"/>
        <color rgb="FF000000"/>
        <rFont val="Times New Roman"/>
        <family val="1"/>
      </rPr>
      <t>Cas B</t>
    </r>
  </si>
  <si>
    <r>
      <t xml:space="preserve">t </t>
    </r>
    <r>
      <rPr>
        <sz val="12"/>
        <color rgb="FF000000"/>
        <rFont val="Times New Roman"/>
        <family val="1"/>
      </rPr>
      <t>Ceti</t>
    </r>
  </si>
  <si>
    <r>
      <t xml:space="preserve">e </t>
    </r>
    <r>
      <rPr>
        <sz val="12"/>
        <color rgb="FF000000"/>
        <rFont val="Times New Roman"/>
        <family val="1"/>
      </rPr>
      <t>Eridani</t>
    </r>
  </si>
  <si>
    <r>
      <t xml:space="preserve">g </t>
    </r>
    <r>
      <rPr>
        <sz val="12"/>
        <color rgb="FF000000"/>
        <rFont val="Times New Roman"/>
        <family val="1"/>
      </rPr>
      <t>Cygni</t>
    </r>
  </si>
  <si>
    <r>
      <t xml:space="preserve">g </t>
    </r>
    <r>
      <rPr>
        <sz val="12"/>
        <color rgb="FF000000"/>
        <rFont val="Times New Roman"/>
        <family val="1"/>
      </rPr>
      <t>Andromedae</t>
    </r>
  </si>
  <si>
    <r>
      <t xml:space="preserve">a </t>
    </r>
    <r>
      <rPr>
        <sz val="12"/>
        <color rgb="FF000000"/>
        <rFont val="Times New Roman"/>
        <family val="1"/>
      </rPr>
      <t>Centauri</t>
    </r>
    <r>
      <rPr>
        <sz val="12"/>
        <color rgb="FF000000"/>
        <rFont val="Symbol"/>
        <family val="1"/>
        <charset val="2"/>
      </rPr>
      <t xml:space="preserve"> A</t>
    </r>
  </si>
  <si>
    <r>
      <t xml:space="preserve">a </t>
    </r>
    <r>
      <rPr>
        <sz val="12"/>
        <color rgb="FF000000"/>
        <rFont val="Times New Roman"/>
        <family val="1"/>
      </rPr>
      <t>Centauri</t>
    </r>
    <r>
      <rPr>
        <sz val="12"/>
        <color rgb="FF000000"/>
        <rFont val="Symbol"/>
        <family val="1"/>
        <charset val="2"/>
      </rPr>
      <t xml:space="preserve"> B</t>
    </r>
  </si>
  <si>
    <r>
      <t xml:space="preserve">d </t>
    </r>
    <r>
      <rPr>
        <sz val="12"/>
        <color rgb="FF000000"/>
        <rFont val="Times New Roman"/>
        <family val="1"/>
      </rPr>
      <t>Pavonis</t>
    </r>
  </si>
  <si>
    <r>
      <t xml:space="preserve">b </t>
    </r>
    <r>
      <rPr>
        <sz val="12"/>
        <color rgb="FF000000"/>
        <rFont val="Times New Roman"/>
        <family val="1"/>
      </rPr>
      <t>Persei</t>
    </r>
  </si>
  <si>
    <r>
      <rPr>
        <sz val="12"/>
        <color rgb="FF000000"/>
        <rFont val="Symbol"/>
        <family val="1"/>
        <charset val="2"/>
      </rPr>
      <t>z</t>
    </r>
    <r>
      <rPr>
        <sz val="12"/>
        <color rgb="FF000000"/>
        <rFont val="Times New Roman"/>
        <family val="1"/>
      </rPr>
      <t xml:space="preserve"> Ophiuci</t>
    </r>
  </si>
  <si>
    <r>
      <rPr>
        <sz val="12"/>
        <color rgb="FF000000"/>
        <rFont val="Symbol"/>
        <family val="1"/>
        <charset val="2"/>
      </rPr>
      <t>z</t>
    </r>
    <r>
      <rPr>
        <sz val="12"/>
        <color rgb="FF000000"/>
        <rFont val="Times New Roman"/>
        <family val="1"/>
      </rPr>
      <t xml:space="preserve"> Puppis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</si>
</sst>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H-R Diagram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Sheet1!$D$3:$D$30</c:f>
              <c:numCache>
                <c:formatCode>General</c:formatCode>
                <c:ptCount val="28"/>
                <c:pt idx="0">
                  <c:v>8100</c:v>
                </c:pt>
                <c:pt idx="1">
                  <c:v>6030</c:v>
                </c:pt>
                <c:pt idx="2">
                  <c:v>3480</c:v>
                </c:pt>
                <c:pt idx="3">
                  <c:v>5120</c:v>
                </c:pt>
                <c:pt idx="4">
                  <c:v>2700</c:v>
                </c:pt>
                <c:pt idx="5">
                  <c:v>4600</c:v>
                </c:pt>
                <c:pt idx="6">
                  <c:v>6250</c:v>
                </c:pt>
                <c:pt idx="7">
                  <c:v>4700</c:v>
                </c:pt>
                <c:pt idx="8">
                  <c:v>9600</c:v>
                </c:pt>
                <c:pt idx="9">
                  <c:v>27000</c:v>
                </c:pt>
                <c:pt idx="10">
                  <c:v>6580</c:v>
                </c:pt>
                <c:pt idx="11">
                  <c:v>7000</c:v>
                </c:pt>
                <c:pt idx="12">
                  <c:v>2950</c:v>
                </c:pt>
                <c:pt idx="13">
                  <c:v>4430</c:v>
                </c:pt>
                <c:pt idx="14">
                  <c:v>15000</c:v>
                </c:pt>
                <c:pt idx="15">
                  <c:v>2400</c:v>
                </c:pt>
                <c:pt idx="16">
                  <c:v>2800</c:v>
                </c:pt>
                <c:pt idx="17">
                  <c:v>5800</c:v>
                </c:pt>
                <c:pt idx="18">
                  <c:v>4130</c:v>
                </c:pt>
                <c:pt idx="19">
                  <c:v>5400</c:v>
                </c:pt>
                <c:pt idx="20">
                  <c:v>4100</c:v>
                </c:pt>
                <c:pt idx="21">
                  <c:v>3850</c:v>
                </c:pt>
                <c:pt idx="22">
                  <c:v>12500</c:v>
                </c:pt>
                <c:pt idx="23">
                  <c:v>3400</c:v>
                </c:pt>
                <c:pt idx="24">
                  <c:v>13500</c:v>
                </c:pt>
                <c:pt idx="25">
                  <c:v>25000</c:v>
                </c:pt>
                <c:pt idx="26">
                  <c:v>30000</c:v>
                </c:pt>
                <c:pt idx="27">
                  <c:v>40000</c:v>
                </c:pt>
              </c:numCache>
            </c:numRef>
          </c:xVal>
          <c:yVal>
            <c:numRef>
              <c:f>Sheet1!$E$3:$E$30</c:f>
              <c:numCache>
                <c:formatCode>General</c:formatCode>
                <c:ptCount val="28"/>
                <c:pt idx="0">
                  <c:v>2.222149119510318</c:v>
                </c:pt>
                <c:pt idx="1">
                  <c:v>4.5957399417892795</c:v>
                </c:pt>
                <c:pt idx="2">
                  <c:v>8.6557399417892782</c:v>
                </c:pt>
                <c:pt idx="3">
                  <c:v>5.7184874961635632</c:v>
                </c:pt>
                <c:pt idx="4">
                  <c:v>15.793181179205062</c:v>
                </c:pt>
                <c:pt idx="5">
                  <c:v>6.107430300610563</c:v>
                </c:pt>
                <c:pt idx="6">
                  <c:v>-4.7897000433601882</c:v>
                </c:pt>
                <c:pt idx="7">
                  <c:v>5.9490195998574311</c:v>
                </c:pt>
                <c:pt idx="8">
                  <c:v>1.3831811792050632</c:v>
                </c:pt>
                <c:pt idx="9">
                  <c:v>11.543181179205062</c:v>
                </c:pt>
                <c:pt idx="10">
                  <c:v>2.6496597782486218</c:v>
                </c:pt>
                <c:pt idx="11">
                  <c:v>12.979659778248621</c:v>
                </c:pt>
                <c:pt idx="12">
                  <c:v>12.273350824946164</c:v>
                </c:pt>
                <c:pt idx="13">
                  <c:v>-2.2753063169585008</c:v>
                </c:pt>
                <c:pt idx="14">
                  <c:v>12.905149978319907</c:v>
                </c:pt>
                <c:pt idx="15">
                  <c:v>16.691360819912035</c:v>
                </c:pt>
                <c:pt idx="16">
                  <c:v>15.430283238465815</c:v>
                </c:pt>
                <c:pt idx="17">
                  <c:v>4.4302832384658162</c:v>
                </c:pt>
                <c:pt idx="18">
                  <c:v>5.7602832384658162</c:v>
                </c:pt>
                <c:pt idx="19">
                  <c:v>4.7706257216375425</c:v>
                </c:pt>
                <c:pt idx="20">
                  <c:v>7.5426054147887243</c:v>
                </c:pt>
                <c:pt idx="21">
                  <c:v>8.342605414788725</c:v>
                </c:pt>
                <c:pt idx="22">
                  <c:v>-0.32574989159953027</c:v>
                </c:pt>
                <c:pt idx="23">
                  <c:v>-4.5697167615341847</c:v>
                </c:pt>
                <c:pt idx="24">
                  <c:v>-0.72486673985408956</c:v>
                </c:pt>
                <c:pt idx="25">
                  <c:v>-3.515449934959717</c:v>
                </c:pt>
                <c:pt idx="26">
                  <c:v>-3.7937680047641447</c:v>
                </c:pt>
                <c:pt idx="27">
                  <c:v>-7.0254902000712853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BC-451D-8DD2-8168C90AB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978984"/>
        <c:axId val="433980624"/>
      </c:scatterChart>
      <c:valAx>
        <c:axId val="433978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980624"/>
        <c:crosses val="autoZero"/>
        <c:crossBetween val="midCat"/>
      </c:valAx>
      <c:valAx>
        <c:axId val="43398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Absolute Magnitude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978984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850104</xdr:colOff>
      <xdr:row>32</xdr:row>
      <xdr:rowOff>80962</xdr:rowOff>
    </xdr:from>
    <xdr:to>
      <xdr:col>7</xdr:col>
      <xdr:colOff>271461</xdr:colOff>
      <xdr:row>54</xdr:row>
      <xdr:rowOff>166686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7" workbookViewId="0">
      <selection activeCell="L11" sqref="L11"/>
    </sheetView>
  </sheetViews>
  <sheetFormatPr defaultRowHeight="14.25" x14ac:dyDescent="0.45"/>
  <cols>
    <col min="1" max="1" width="18.796875" customWidth="1"/>
    <col min="6" max="6" width="11.59765625" customWidth="1"/>
    <col min="7" max="7" width="14.86328125" customWidth="1"/>
    <col min="8" max="8" width="13.9296875" customWidth="1"/>
    <col min="9" max="9" width="15.265625" style="1" customWidth="1"/>
  </cols>
  <sheetData>
    <row r="1" spans="1:10" ht="15.75" x14ac:dyDescent="0.5">
      <c r="A1" s="2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4" t="s">
        <v>4</v>
      </c>
      <c r="G1" s="4" t="s">
        <v>49</v>
      </c>
      <c r="H1" s="4" t="s">
        <v>50</v>
      </c>
      <c r="I1" s="4" t="s">
        <v>6</v>
      </c>
      <c r="J1" s="3"/>
    </row>
    <row r="2" spans="1:10" ht="15.75" x14ac:dyDescent="0.5">
      <c r="A2" s="3"/>
      <c r="B2" s="3"/>
      <c r="C2" s="3"/>
      <c r="D2" s="3"/>
      <c r="E2" s="3"/>
      <c r="F2" s="4"/>
      <c r="G2" s="4"/>
      <c r="H2" s="4"/>
      <c r="I2" s="4"/>
      <c r="J2" s="3"/>
    </row>
    <row r="3" spans="1:10" ht="15.75" x14ac:dyDescent="0.5">
      <c r="A3" s="2" t="s">
        <v>7</v>
      </c>
      <c r="B3" s="3">
        <v>0.76</v>
      </c>
      <c r="C3" s="3">
        <v>5.0999999999999996</v>
      </c>
      <c r="D3" s="3">
        <v>8100</v>
      </c>
      <c r="E3" s="3">
        <f>B3-5*LOG10(C3)+5</f>
        <v>2.222149119510318</v>
      </c>
      <c r="F3" s="4" t="s">
        <v>23</v>
      </c>
      <c r="G3" s="4">
        <f t="shared" ref="G3:G6" si="0">POWER(2.51,(4.5-E3))</f>
        <v>8.1357414485498705</v>
      </c>
      <c r="H3" s="5">
        <f>SQRT(G3*POWER((5778/D3),4))</f>
        <v>1.4513882620579728</v>
      </c>
      <c r="I3" s="4" t="s">
        <v>5</v>
      </c>
      <c r="J3" s="3"/>
    </row>
    <row r="4" spans="1:10" ht="15.75" x14ac:dyDescent="0.5">
      <c r="A4" s="6" t="s">
        <v>53</v>
      </c>
      <c r="B4" s="3">
        <v>3.45</v>
      </c>
      <c r="C4" s="3">
        <v>5.9</v>
      </c>
      <c r="D4" s="3">
        <v>6030</v>
      </c>
      <c r="E4" s="3">
        <f>B4-5*LOG10(C4)+5</f>
        <v>4.5957399417892795</v>
      </c>
      <c r="F4" s="4" t="s">
        <v>24</v>
      </c>
      <c r="G4" s="4">
        <f t="shared" si="0"/>
        <v>0.91566214725785522</v>
      </c>
      <c r="H4" s="5">
        <f>SQRT(G4*POWER((5778/D4),4))</f>
        <v>0.87859369294204404</v>
      </c>
      <c r="I4" s="4" t="s">
        <v>5</v>
      </c>
      <c r="J4" s="3"/>
    </row>
    <row r="5" spans="1:10" ht="15.75" x14ac:dyDescent="0.5">
      <c r="A5" s="6" t="s">
        <v>54</v>
      </c>
      <c r="B5" s="3">
        <v>7.51</v>
      </c>
      <c r="C5" s="3">
        <v>5.9</v>
      </c>
      <c r="D5" s="3">
        <v>3480</v>
      </c>
      <c r="E5" s="3">
        <f t="shared" ref="E5:E30" si="1">B5-5*LOG10(C5)+5</f>
        <v>8.6557399417892782</v>
      </c>
      <c r="F5" s="4" t="s">
        <v>25</v>
      </c>
      <c r="G5" s="4">
        <f t="shared" si="0"/>
        <v>2.1830312464658469E-2</v>
      </c>
      <c r="H5" s="5">
        <f>SQRT(G5*POWER((5778/D5),4))</f>
        <v>0.40731139777938175</v>
      </c>
      <c r="I5" s="4" t="s">
        <v>5</v>
      </c>
      <c r="J5" s="3"/>
    </row>
    <row r="6" spans="1:10" ht="15.75" x14ac:dyDescent="0.5">
      <c r="A6" s="6" t="s">
        <v>55</v>
      </c>
      <c r="B6" s="3">
        <v>3.5</v>
      </c>
      <c r="C6" s="3">
        <v>3.6</v>
      </c>
      <c r="D6" s="3">
        <v>5120</v>
      </c>
      <c r="E6" s="3">
        <f t="shared" si="1"/>
        <v>5.7184874961635632</v>
      </c>
      <c r="F6" s="4" t="s">
        <v>26</v>
      </c>
      <c r="G6" s="4">
        <f t="shared" si="0"/>
        <v>0.32583862756527032</v>
      </c>
      <c r="H6" s="5">
        <f>SQRT(G6*POWER((5778/D6),4))</f>
        <v>0.72696991271968447</v>
      </c>
      <c r="I6" s="4" t="s">
        <v>5</v>
      </c>
      <c r="J6" s="3"/>
    </row>
    <row r="7" spans="1:10" ht="15.75" x14ac:dyDescent="0.5">
      <c r="A7" s="2" t="s">
        <v>8</v>
      </c>
      <c r="B7" s="3">
        <v>12.95</v>
      </c>
      <c r="C7" s="3">
        <v>2.7</v>
      </c>
      <c r="D7" s="3">
        <v>2700</v>
      </c>
      <c r="E7" s="3">
        <f t="shared" si="1"/>
        <v>15.793181179205062</v>
      </c>
      <c r="F7" s="4" t="s">
        <v>27</v>
      </c>
      <c r="G7" s="4">
        <f t="shared" ref="G7:G23" si="2">POWER(2.51,(4.5-E7))</f>
        <v>3.0648713592328452E-5</v>
      </c>
      <c r="H7" s="5">
        <f>SQRT(G7*POWER((5778/D7),4))</f>
        <v>2.5353251937676759E-2</v>
      </c>
      <c r="I7" s="4" t="s">
        <v>5</v>
      </c>
      <c r="J7" s="3"/>
    </row>
    <row r="8" spans="1:10" ht="15.75" x14ac:dyDescent="0.5">
      <c r="A8" s="6" t="s">
        <v>56</v>
      </c>
      <c r="B8" s="3">
        <v>3.7</v>
      </c>
      <c r="C8" s="3">
        <v>3.3</v>
      </c>
      <c r="D8" s="3">
        <v>4600</v>
      </c>
      <c r="E8" s="3">
        <f t="shared" si="1"/>
        <v>6.107430300610563</v>
      </c>
      <c r="F8" s="4" t="s">
        <v>28</v>
      </c>
      <c r="G8" s="4">
        <f t="shared" si="2"/>
        <v>0.22779928139158478</v>
      </c>
      <c r="H8" s="5">
        <f>SQRT(G8*POWER((5778/D8),4))</f>
        <v>0.75303573597948981</v>
      </c>
      <c r="I8" s="4" t="s">
        <v>5</v>
      </c>
      <c r="J8" s="3"/>
    </row>
    <row r="9" spans="1:10" ht="15.75" x14ac:dyDescent="0.5">
      <c r="A9" s="6" t="s">
        <v>57</v>
      </c>
      <c r="B9" s="3">
        <v>2.2000000000000002</v>
      </c>
      <c r="C9" s="3">
        <v>250</v>
      </c>
      <c r="D9" s="3">
        <v>6250</v>
      </c>
      <c r="E9" s="3">
        <f t="shared" si="1"/>
        <v>-4.7897000433601882</v>
      </c>
      <c r="F9" s="4" t="s">
        <v>29</v>
      </c>
      <c r="G9" s="4">
        <f t="shared" si="2"/>
        <v>5162.3683296041008</v>
      </c>
      <c r="H9" s="5">
        <f>SQRT(G9*POWER((5778/D9),4))</f>
        <v>61.407233796130242</v>
      </c>
      <c r="I9" s="4" t="s">
        <v>52</v>
      </c>
      <c r="J9" s="3"/>
    </row>
    <row r="10" spans="1:10" ht="15.75" x14ac:dyDescent="0.5">
      <c r="A10" s="2" t="s">
        <v>9</v>
      </c>
      <c r="B10" s="3">
        <v>4.4000000000000004</v>
      </c>
      <c r="C10" s="3">
        <v>4.9000000000000004</v>
      </c>
      <c r="D10" s="3">
        <v>4700</v>
      </c>
      <c r="E10" s="3">
        <f t="shared" si="1"/>
        <v>5.9490195998574311</v>
      </c>
      <c r="F10" s="4" t="s">
        <v>30</v>
      </c>
      <c r="G10" s="4">
        <f t="shared" si="2"/>
        <v>0.26355116725629818</v>
      </c>
      <c r="H10" s="5">
        <f>SQRT(G10*POWER((5778/D10),4))</f>
        <v>0.7758751299950718</v>
      </c>
      <c r="I10" s="4" t="s">
        <v>5</v>
      </c>
      <c r="J10" s="3"/>
    </row>
    <row r="11" spans="1:10" ht="15.75" x14ac:dyDescent="0.5">
      <c r="A11" s="2" t="s">
        <v>10</v>
      </c>
      <c r="B11" s="3">
        <v>-1.46</v>
      </c>
      <c r="C11" s="3">
        <v>2.7</v>
      </c>
      <c r="D11" s="3">
        <v>9600</v>
      </c>
      <c r="E11" s="3">
        <f t="shared" si="1"/>
        <v>1.3831811792050632</v>
      </c>
      <c r="F11" s="4" t="s">
        <v>31</v>
      </c>
      <c r="G11" s="4">
        <f t="shared" si="2"/>
        <v>17.60802220770044</v>
      </c>
      <c r="H11" s="5">
        <f>SQRT(G11*POWER((5778/D11),4))</f>
        <v>1.5200850843933491</v>
      </c>
      <c r="I11" s="4" t="s">
        <v>5</v>
      </c>
      <c r="J11" s="3"/>
    </row>
    <row r="12" spans="1:10" ht="15.75" x14ac:dyDescent="0.5">
      <c r="A12" s="2" t="s">
        <v>11</v>
      </c>
      <c r="B12" s="3">
        <v>8.6999999999999993</v>
      </c>
      <c r="C12" s="3">
        <v>2.7</v>
      </c>
      <c r="D12" s="3">
        <v>27000</v>
      </c>
      <c r="E12" s="3">
        <f t="shared" si="1"/>
        <v>11.543181179205062</v>
      </c>
      <c r="F12" s="4" t="s">
        <v>32</v>
      </c>
      <c r="G12" s="4">
        <f t="shared" si="2"/>
        <v>1.5311775998974556E-3</v>
      </c>
      <c r="H12" s="5">
        <f>SQRT(G12*POWER((5778/D12),4))</f>
        <v>1.7920095930756446E-3</v>
      </c>
      <c r="I12" s="4" t="s">
        <v>51</v>
      </c>
      <c r="J12" s="3"/>
    </row>
    <row r="13" spans="1:10" ht="15.75" x14ac:dyDescent="0.5">
      <c r="A13" s="2" t="s">
        <v>12</v>
      </c>
      <c r="B13" s="3">
        <v>0.37</v>
      </c>
      <c r="C13" s="3">
        <v>3.5</v>
      </c>
      <c r="D13" s="3">
        <v>6580</v>
      </c>
      <c r="E13" s="3">
        <f t="shared" si="1"/>
        <v>2.6496597782486218</v>
      </c>
      <c r="F13" s="4" t="s">
        <v>33</v>
      </c>
      <c r="G13" s="4">
        <f t="shared" si="2"/>
        <v>5.4894946029086071</v>
      </c>
      <c r="H13" s="5">
        <f>SQRT(G13*POWER((5778/D13),4))</f>
        <v>1.8066310456814085</v>
      </c>
      <c r="I13" s="4" t="s">
        <v>5</v>
      </c>
      <c r="J13" s="3"/>
    </row>
    <row r="14" spans="1:10" ht="15.75" x14ac:dyDescent="0.5">
      <c r="A14" s="2" t="s">
        <v>13</v>
      </c>
      <c r="B14" s="3">
        <v>10.7</v>
      </c>
      <c r="C14" s="3">
        <v>3.5</v>
      </c>
      <c r="D14" s="3">
        <v>7000</v>
      </c>
      <c r="E14" s="3">
        <f t="shared" si="1"/>
        <v>12.979659778248621</v>
      </c>
      <c r="F14" s="4" t="s">
        <v>34</v>
      </c>
      <c r="G14" s="4">
        <f t="shared" si="2"/>
        <v>4.0822802843959205E-4</v>
      </c>
      <c r="H14" s="5">
        <f>SQRT(G14*POWER((5778/D14),4))</f>
        <v>1.3766083666687233E-2</v>
      </c>
      <c r="I14" s="4" t="s">
        <v>51</v>
      </c>
      <c r="J14" s="3"/>
    </row>
    <row r="15" spans="1:10" ht="15.75" x14ac:dyDescent="0.5">
      <c r="A15" s="2" t="s">
        <v>14</v>
      </c>
      <c r="B15" s="3">
        <v>11.2</v>
      </c>
      <c r="C15" s="3">
        <v>6.1</v>
      </c>
      <c r="D15" s="3">
        <v>2950</v>
      </c>
      <c r="E15" s="3">
        <f t="shared" si="1"/>
        <v>12.273350824946164</v>
      </c>
      <c r="F15" s="4" t="s">
        <v>35</v>
      </c>
      <c r="G15" s="4">
        <f t="shared" si="2"/>
        <v>7.8198054336707902E-4</v>
      </c>
      <c r="H15" s="5">
        <f>SQRT(G15*POWER((5778/D15),4))</f>
        <v>0.1072775920444668</v>
      </c>
      <c r="I15" s="4" t="s">
        <v>5</v>
      </c>
      <c r="J15" s="3"/>
    </row>
    <row r="16" spans="1:10" ht="15.75" x14ac:dyDescent="0.5">
      <c r="A16" s="6" t="s">
        <v>58</v>
      </c>
      <c r="B16" s="3">
        <v>2.1</v>
      </c>
      <c r="C16" s="3">
        <v>75</v>
      </c>
      <c r="D16" s="3">
        <v>4430</v>
      </c>
      <c r="E16" s="3">
        <f t="shared" si="1"/>
        <v>-2.2753063169585008</v>
      </c>
      <c r="F16" s="4" t="s">
        <v>36</v>
      </c>
      <c r="G16" s="4">
        <f t="shared" si="2"/>
        <v>510.40143868275868</v>
      </c>
      <c r="H16" s="5">
        <f>SQRT(G16*POWER((5778/D16),4))</f>
        <v>38.432936424676008</v>
      </c>
      <c r="I16" s="4" t="s">
        <v>52</v>
      </c>
      <c r="J16" s="3"/>
    </row>
    <row r="17" spans="1:10" ht="15.75" x14ac:dyDescent="0.5">
      <c r="A17" s="2" t="s">
        <v>15</v>
      </c>
      <c r="B17" s="3">
        <v>11.4</v>
      </c>
      <c r="C17" s="3">
        <v>5</v>
      </c>
      <c r="D17" s="3">
        <v>15000</v>
      </c>
      <c r="E17" s="3">
        <f t="shared" si="1"/>
        <v>12.905149978319907</v>
      </c>
      <c r="F17" s="4" t="s">
        <v>37</v>
      </c>
      <c r="G17" s="4">
        <f t="shared" si="2"/>
        <v>4.3720229050904155E-4</v>
      </c>
      <c r="H17" s="5">
        <f>SQRT(G17*POWER((5778/D17),4))</f>
        <v>3.1025141519378302E-3</v>
      </c>
      <c r="I17" s="4" t="s">
        <v>51</v>
      </c>
      <c r="J17" s="3"/>
    </row>
    <row r="18" spans="1:10" ht="15.75" x14ac:dyDescent="0.5">
      <c r="A18" s="2" t="s">
        <v>16</v>
      </c>
      <c r="B18" s="3">
        <v>13.5</v>
      </c>
      <c r="C18" s="3">
        <v>2.2999999999999998</v>
      </c>
      <c r="D18" s="3">
        <v>2400</v>
      </c>
      <c r="E18" s="3">
        <f t="shared" si="1"/>
        <v>16.691360819912035</v>
      </c>
      <c r="F18" s="4" t="s">
        <v>38</v>
      </c>
      <c r="G18" s="4">
        <f t="shared" si="2"/>
        <v>1.3410144302486156E-5</v>
      </c>
      <c r="H18" s="5">
        <f>SQRT(G18*POWER((5778/D18),4))</f>
        <v>2.1225079088882826E-2</v>
      </c>
      <c r="I18" s="4" t="s">
        <v>5</v>
      </c>
      <c r="J18" s="3"/>
    </row>
    <row r="19" spans="1:10" ht="15.75" x14ac:dyDescent="0.5">
      <c r="A19" s="2" t="s">
        <v>17</v>
      </c>
      <c r="B19" s="3">
        <v>11</v>
      </c>
      <c r="C19" s="3">
        <v>1.3</v>
      </c>
      <c r="D19" s="3">
        <v>2800</v>
      </c>
      <c r="E19" s="3">
        <f t="shared" si="1"/>
        <v>15.430283238465815</v>
      </c>
      <c r="F19" s="4" t="s">
        <v>39</v>
      </c>
      <c r="G19" s="4">
        <f t="shared" si="2"/>
        <v>4.2800911822661006E-5</v>
      </c>
      <c r="H19" s="5">
        <f>SQRT(G19*POWER((5778/D19),4))</f>
        <v>2.7858999974567335E-2</v>
      </c>
      <c r="I19" s="4" t="s">
        <v>5</v>
      </c>
      <c r="J19" s="3"/>
    </row>
    <row r="20" spans="1:10" ht="15.75" x14ac:dyDescent="0.5">
      <c r="A20" s="6" t="s">
        <v>59</v>
      </c>
      <c r="B20" s="3">
        <v>0</v>
      </c>
      <c r="C20" s="3">
        <v>1.3</v>
      </c>
      <c r="D20" s="3">
        <v>5800</v>
      </c>
      <c r="E20" s="3">
        <f t="shared" si="1"/>
        <v>4.4302832384658162</v>
      </c>
      <c r="F20" s="4" t="s">
        <v>40</v>
      </c>
      <c r="G20" s="4">
        <f t="shared" si="2"/>
        <v>1.0662620630035797</v>
      </c>
      <c r="H20" s="5">
        <f>SQRT(G20*POWER((5778/D20),4))</f>
        <v>1.0247810044888082</v>
      </c>
      <c r="I20" s="4" t="s">
        <v>5</v>
      </c>
      <c r="J20" s="3"/>
    </row>
    <row r="21" spans="1:10" ht="15.75" x14ac:dyDescent="0.5">
      <c r="A21" s="6" t="s">
        <v>60</v>
      </c>
      <c r="B21" s="3">
        <v>1.33</v>
      </c>
      <c r="C21" s="3">
        <v>1.3</v>
      </c>
      <c r="D21" s="3">
        <v>4130</v>
      </c>
      <c r="E21" s="3">
        <f t="shared" si="1"/>
        <v>5.7602832384658162</v>
      </c>
      <c r="F21" s="4" t="s">
        <v>41</v>
      </c>
      <c r="G21" s="4">
        <f t="shared" si="2"/>
        <v>0.31354357654157472</v>
      </c>
      <c r="H21" s="5">
        <f>SQRT(G21*POWER((5778/D21),4))</f>
        <v>1.095983272316186</v>
      </c>
      <c r="I21" s="4" t="s">
        <v>5</v>
      </c>
      <c r="J21" s="3"/>
    </row>
    <row r="22" spans="1:10" ht="15.75" x14ac:dyDescent="0.5">
      <c r="A22" s="6" t="s">
        <v>61</v>
      </c>
      <c r="B22" s="3">
        <v>3.55</v>
      </c>
      <c r="C22" s="3">
        <v>5.7</v>
      </c>
      <c r="D22" s="3">
        <v>5400</v>
      </c>
      <c r="E22" s="3">
        <f t="shared" si="1"/>
        <v>4.7706257216375425</v>
      </c>
      <c r="F22" s="4" t="s">
        <v>42</v>
      </c>
      <c r="G22" s="4">
        <f t="shared" si="2"/>
        <v>0.77953929270442313</v>
      </c>
      <c r="H22" s="5">
        <f>SQRT(G22*POWER((5778/D22),4))</f>
        <v>1.0108496399144533</v>
      </c>
      <c r="I22" s="4" t="s">
        <v>5</v>
      </c>
      <c r="J22" s="3"/>
    </row>
    <row r="23" spans="1:10" ht="15.75" x14ac:dyDescent="0.5">
      <c r="A23" s="2" t="s">
        <v>18</v>
      </c>
      <c r="B23" s="3">
        <v>5.2</v>
      </c>
      <c r="C23" s="3">
        <v>3.4</v>
      </c>
      <c r="D23" s="3">
        <v>4100</v>
      </c>
      <c r="E23" s="3">
        <f t="shared" si="1"/>
        <v>7.5426054147887243</v>
      </c>
      <c r="F23" s="4" t="s">
        <v>41</v>
      </c>
      <c r="G23" s="4">
        <f t="shared" si="2"/>
        <v>6.0806579047154349E-2</v>
      </c>
      <c r="H23" s="5">
        <f>SQRT(G23*POWER((5778/D23),4))</f>
        <v>0.48973669607259163</v>
      </c>
      <c r="I23" s="4" t="s">
        <v>5</v>
      </c>
      <c r="J23" s="3"/>
    </row>
    <row r="24" spans="1:10" ht="15.75" x14ac:dyDescent="0.5">
      <c r="A24" s="2" t="s">
        <v>19</v>
      </c>
      <c r="B24" s="3">
        <v>6</v>
      </c>
      <c r="C24" s="3">
        <v>3.4</v>
      </c>
      <c r="D24" s="3">
        <v>3850</v>
      </c>
      <c r="E24" s="3">
        <f t="shared" si="1"/>
        <v>8.342605414788725</v>
      </c>
      <c r="F24" s="4" t="s">
        <v>43</v>
      </c>
      <c r="G24" s="4">
        <f t="shared" ref="G24:G29" si="3">POWER(2.51,(4.5-E24))</f>
        <v>2.9121356012729444E-2</v>
      </c>
      <c r="H24" s="5">
        <f>SQRT(G24*POWER((5778/D24),4))</f>
        <v>0.38436108692490062</v>
      </c>
      <c r="I24" s="4" t="s">
        <v>5</v>
      </c>
      <c r="J24" s="3"/>
    </row>
    <row r="25" spans="1:10" ht="15.75" x14ac:dyDescent="0.5">
      <c r="A25" s="6" t="s">
        <v>62</v>
      </c>
      <c r="B25" s="3">
        <v>2.2000000000000002</v>
      </c>
      <c r="C25" s="3">
        <v>32</v>
      </c>
      <c r="D25" s="3">
        <v>12500</v>
      </c>
      <c r="E25" s="3">
        <f t="shared" si="1"/>
        <v>-0.32574989159953027</v>
      </c>
      <c r="F25" s="4" t="s">
        <v>44</v>
      </c>
      <c r="G25" s="4">
        <f t="shared" si="3"/>
        <v>84.864375193123308</v>
      </c>
      <c r="H25" s="5">
        <f>SQRT(G25*POWER((5778/D25),4))</f>
        <v>1.9683293033765272</v>
      </c>
      <c r="I25" s="4" t="s">
        <v>5</v>
      </c>
      <c r="J25" s="3"/>
    </row>
    <row r="26" spans="1:10" ht="15.75" x14ac:dyDescent="0.5">
      <c r="A26" s="2" t="s">
        <v>20</v>
      </c>
      <c r="B26" s="3">
        <v>1</v>
      </c>
      <c r="C26" s="3">
        <v>130</v>
      </c>
      <c r="D26" s="3">
        <v>3400</v>
      </c>
      <c r="E26" s="3">
        <f t="shared" si="1"/>
        <v>-4.5697167615341847</v>
      </c>
      <c r="F26" s="4" t="s">
        <v>25</v>
      </c>
      <c r="G26" s="4">
        <f t="shared" si="3"/>
        <v>4216.2606467290507</v>
      </c>
      <c r="H26" s="5">
        <f>SQRT(G26*POWER((5778/D26),4))</f>
        <v>187.52577387174875</v>
      </c>
      <c r="I26" s="4" t="s">
        <v>52</v>
      </c>
      <c r="J26" s="3"/>
    </row>
    <row r="27" spans="1:10" ht="15.75" x14ac:dyDescent="0.5">
      <c r="A27" s="2" t="s">
        <v>21</v>
      </c>
      <c r="B27" s="3">
        <v>1.35</v>
      </c>
      <c r="C27" s="3">
        <v>26</v>
      </c>
      <c r="D27" s="3">
        <v>13500</v>
      </c>
      <c r="E27" s="3">
        <f t="shared" si="1"/>
        <v>-0.72486673985408956</v>
      </c>
      <c r="F27" s="4" t="s">
        <v>45</v>
      </c>
      <c r="G27" s="4">
        <f t="shared" si="3"/>
        <v>122.52985911514527</v>
      </c>
      <c r="H27" s="5">
        <f>SQRT(G27*POWER((5778/D27),4))</f>
        <v>2.0277224295031751</v>
      </c>
      <c r="I27" s="4" t="s">
        <v>5</v>
      </c>
      <c r="J27" s="3"/>
    </row>
    <row r="28" spans="1:10" ht="15.75" x14ac:dyDescent="0.5">
      <c r="A28" s="2" t="s">
        <v>22</v>
      </c>
      <c r="B28" s="3">
        <v>1</v>
      </c>
      <c r="C28" s="3">
        <v>80</v>
      </c>
      <c r="D28" s="3">
        <v>25000</v>
      </c>
      <c r="E28" s="3">
        <f t="shared" si="1"/>
        <v>-3.515449934959717</v>
      </c>
      <c r="F28" s="4" t="s">
        <v>46</v>
      </c>
      <c r="G28" s="4">
        <f t="shared" si="3"/>
        <v>1597.9555882084546</v>
      </c>
      <c r="H28" s="5">
        <f>SQRT(G28*POWER((5778/D28),4))</f>
        <v>2.1352926743001337</v>
      </c>
      <c r="I28" s="4" t="s">
        <v>5</v>
      </c>
      <c r="J28" s="3"/>
    </row>
    <row r="29" spans="1:10" ht="15.75" x14ac:dyDescent="0.5">
      <c r="A29" s="2" t="s">
        <v>63</v>
      </c>
      <c r="B29" s="3">
        <v>2.6</v>
      </c>
      <c r="C29" s="3">
        <v>190</v>
      </c>
      <c r="D29" s="3">
        <v>30000</v>
      </c>
      <c r="E29" s="3">
        <f t="shared" si="1"/>
        <v>-3.7937680047641447</v>
      </c>
      <c r="F29" s="4" t="s">
        <v>47</v>
      </c>
      <c r="G29" s="4">
        <f t="shared" si="3"/>
        <v>2064.4345729714496</v>
      </c>
      <c r="H29" s="5">
        <f>SQRT(G29*POWER((5778/D29),4))</f>
        <v>1.6854393428986412</v>
      </c>
      <c r="I29" s="4" t="s">
        <v>5</v>
      </c>
      <c r="J29" s="3"/>
    </row>
    <row r="30" spans="1:10" ht="15.75" x14ac:dyDescent="0.5">
      <c r="A30" s="2" t="s">
        <v>64</v>
      </c>
      <c r="B30" s="3">
        <v>2.2000000000000002</v>
      </c>
      <c r="C30" s="3">
        <v>700</v>
      </c>
      <c r="D30" s="3">
        <v>40000</v>
      </c>
      <c r="E30" s="3">
        <f t="shared" si="1"/>
        <v>-7.0254902000712853</v>
      </c>
      <c r="F30" s="4" t="s">
        <v>48</v>
      </c>
      <c r="G30" s="4">
        <f>POWER(2.51,(4.5-E30))</f>
        <v>40405.041778173465</v>
      </c>
      <c r="H30" s="5">
        <f>SQRT(G30*POWER((5778/D30),4))</f>
        <v>4.1942360856740608</v>
      </c>
      <c r="I30" s="4" t="s">
        <v>5</v>
      </c>
      <c r="J30" s="3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Webster C Cash</dc:creator>
  <cp:lastModifiedBy>Webster C Cash</cp:lastModifiedBy>
  <cp:lastPrinted>2017-10-11T19:31:34Z</cp:lastPrinted>
  <dcterms:created xsi:type="dcterms:W3CDTF">2017-10-11T17:00:24Z</dcterms:created>
  <dcterms:modified xsi:type="dcterms:W3CDTF">2017-10-11T19:31:38Z</dcterms:modified>
</cp:coreProperties>
</file>